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CB7B39B-DC40-40A3-B583-8BAC5D3352CB}" xr6:coauthVersionLast="47" xr6:coauthVersionMax="47" xr10:uidLastSave="{00000000-0000-0000-0000-000000000000}"/>
  <bookViews>
    <workbookView xWindow="90" yWindow="0" windowWidth="21630" windowHeight="15480" xr2:uid="{00000000-000D-0000-FFFF-FFFF00000000}"/>
  </bookViews>
  <sheets>
    <sheet name="Budget Planning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'Budget Planning'!$A$1:$O$55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2" i="1" l="1"/>
  <c r="AE41" i="1"/>
  <c r="AE39" i="1"/>
  <c r="AE38" i="1"/>
  <c r="AE37" i="1"/>
  <c r="AE11" i="1"/>
  <c r="AE8" i="1"/>
  <c r="AE7" i="1"/>
  <c r="AA53" i="1"/>
  <c r="AA16" i="1"/>
  <c r="AE53" i="1" l="1"/>
  <c r="AE16" i="1"/>
  <c r="AA55" i="1"/>
  <c r="Z42" i="1"/>
  <c r="Z41" i="1"/>
  <c r="Z39" i="1"/>
  <c r="Z38" i="1"/>
  <c r="Z37" i="1"/>
  <c r="Z7" i="1"/>
  <c r="V11" i="1"/>
  <c r="V8" i="1"/>
  <c r="V7" i="1"/>
  <c r="Z11" i="1"/>
  <c r="Z8" i="1"/>
  <c r="AE55" i="1" l="1"/>
  <c r="Z53" i="1"/>
  <c r="Z16" i="1"/>
  <c r="V42" i="1"/>
  <c r="V41" i="1"/>
  <c r="V39" i="1"/>
  <c r="V38" i="1"/>
  <c r="V37" i="1"/>
  <c r="V53" i="1" l="1"/>
  <c r="Z55" i="1"/>
  <c r="V16" i="1"/>
  <c r="V55" i="1" l="1"/>
  <c r="R42" i="1" l="1"/>
  <c r="R41" i="1"/>
  <c r="R39" i="1"/>
  <c r="R38" i="1"/>
  <c r="R37" i="1"/>
  <c r="R11" i="1"/>
  <c r="R8" i="1"/>
  <c r="R7" i="1"/>
  <c r="R53" i="1" l="1"/>
  <c r="R16" i="1"/>
  <c r="N11" i="1"/>
  <c r="R55" i="1" l="1"/>
  <c r="N42" i="1"/>
  <c r="N41" i="1"/>
  <c r="N40" i="1"/>
  <c r="N39" i="1"/>
  <c r="N38" i="1"/>
  <c r="N37" i="1"/>
  <c r="N8" i="1"/>
  <c r="N7" i="1"/>
  <c r="N53" i="1" l="1"/>
  <c r="N16" i="1"/>
  <c r="B16" i="1"/>
  <c r="B53" i="1"/>
  <c r="J53" i="1"/>
  <c r="J16" i="1"/>
  <c r="I53" i="1"/>
  <c r="I16" i="1"/>
  <c r="H53" i="1"/>
  <c r="H16" i="1"/>
  <c r="N55" i="1" l="1"/>
  <c r="B55" i="1"/>
  <c r="J55" i="1"/>
  <c r="I55" i="1"/>
  <c r="H55" i="1"/>
  <c r="G45" i="1"/>
  <c r="G16" i="1"/>
  <c r="G53" i="1" l="1"/>
  <c r="G55" i="1" s="1"/>
  <c r="F53" i="1"/>
  <c r="F16" i="1"/>
  <c r="F55" i="1" l="1"/>
  <c r="E53" i="1"/>
  <c r="D53" i="1"/>
  <c r="C53" i="1"/>
  <c r="E16" i="1"/>
  <c r="E55" i="1" l="1"/>
  <c r="D16" i="1"/>
  <c r="D55" i="1" s="1"/>
  <c r="C16" i="1"/>
  <c r="C55" i="1" s="1"/>
</calcChain>
</file>

<file path=xl/sharedStrings.xml><?xml version="1.0" encoding="utf-8"?>
<sst xmlns="http://schemas.openxmlformats.org/spreadsheetml/2006/main" count="116" uniqueCount="94">
  <si>
    <t>INCOME</t>
  </si>
  <si>
    <t>2009 Act</t>
  </si>
  <si>
    <t>Total Income</t>
  </si>
  <si>
    <t>Total Expense</t>
  </si>
  <si>
    <t>Net (Income - Expense)</t>
  </si>
  <si>
    <t>2010 Act</t>
  </si>
  <si>
    <t>2011 Act</t>
  </si>
  <si>
    <t xml:space="preserve">           54010-Pac Coast</t>
  </si>
  <si>
    <t xml:space="preserve">           54015-Western Zones</t>
  </si>
  <si>
    <t>54000-Age Group Pgms (Co-pays)</t>
  </si>
  <si>
    <t>58000-Officials</t>
  </si>
  <si>
    <t xml:space="preserve">           58300-Supplies/Copying</t>
  </si>
  <si>
    <t xml:space="preserve">           58400-Rule Books (mini)</t>
  </si>
  <si>
    <t xml:space="preserve">           58600-Clinics</t>
  </si>
  <si>
    <t xml:space="preserve">           58700-Motivational(Recruit/Retain)</t>
  </si>
  <si>
    <t>59000-Volunteers</t>
  </si>
  <si>
    <t>61000-Meet Costs</t>
  </si>
  <si>
    <t>63000-Office Expenses</t>
  </si>
  <si>
    <t xml:space="preserve">           63300-Postage</t>
  </si>
  <si>
    <t xml:space="preserve">           63400-Supplies/Copying</t>
  </si>
  <si>
    <t>17000-Interest Income</t>
  </si>
  <si>
    <t>2012  Act</t>
  </si>
  <si>
    <t xml:space="preserve">           59300-Coach Stipends</t>
  </si>
  <si>
    <t xml:space="preserve">           59505-Board of Directors</t>
  </si>
  <si>
    <t>2013 Act</t>
  </si>
  <si>
    <t>2014 Est</t>
  </si>
  <si>
    <t>16000-Other</t>
  </si>
  <si>
    <t xml:space="preserve">            16085-Rental - Equipment</t>
  </si>
  <si>
    <t>57000-Treasurer</t>
  </si>
  <si>
    <t xml:space="preserve">           57500-Bank Service Charges</t>
  </si>
  <si>
    <t>61700-Zone Equipment</t>
  </si>
  <si>
    <t xml:space="preserve">           61710-Equipment Purchases</t>
  </si>
  <si>
    <t xml:space="preserve">           61720-Equipment Repair &amp; Maint</t>
  </si>
  <si>
    <t xml:space="preserve">           61730-Equipment Storage</t>
  </si>
  <si>
    <t xml:space="preserve">           61240 Pool rental</t>
  </si>
  <si>
    <t xml:space="preserve">           61410 Computer Operators</t>
  </si>
  <si>
    <t xml:space="preserve">           61450 Timing System Operators</t>
  </si>
  <si>
    <t xml:space="preserve">           61515 Awards</t>
  </si>
  <si>
    <t xml:space="preserve">           61520 Hospitality &amp; Officials</t>
  </si>
  <si>
    <t>EXPENSES</t>
  </si>
  <si>
    <t>2014-15 Act</t>
  </si>
  <si>
    <t xml:space="preserve">            16006-Meet Reg Rebate</t>
  </si>
  <si>
    <t>11610-Vendor Support</t>
  </si>
  <si>
    <t>85675-Investment Income</t>
  </si>
  <si>
    <t>Fiscal YTD</t>
  </si>
  <si>
    <t>2015-16</t>
  </si>
  <si>
    <t>Proposed</t>
  </si>
  <si>
    <t xml:space="preserve">2016-17 </t>
  </si>
  <si>
    <t xml:space="preserve"> </t>
  </si>
  <si>
    <t>2017-18</t>
  </si>
  <si>
    <t>Winter Champs</t>
  </si>
  <si>
    <t>Summer Champs</t>
  </si>
  <si>
    <t>rev 8/23/2017</t>
  </si>
  <si>
    <t xml:space="preserve">           63500 - Mileage</t>
  </si>
  <si>
    <t>2018-19</t>
  </si>
  <si>
    <t>Brian Malick Mem</t>
  </si>
  <si>
    <t>Actual YTD</t>
  </si>
  <si>
    <t xml:space="preserve">           61500 Other Meet Costs</t>
  </si>
  <si>
    <t>11605-Z1S Champs Entry Fees</t>
  </si>
  <si>
    <t>2019-20</t>
  </si>
  <si>
    <t>Feb-20</t>
  </si>
  <si>
    <t>Jul-20</t>
  </si>
  <si>
    <t>Dec-19</t>
  </si>
  <si>
    <t>Dec-20</t>
  </si>
  <si>
    <t>Jul-21</t>
  </si>
  <si>
    <t>Jan-21</t>
  </si>
  <si>
    <t>Notes</t>
  </si>
  <si>
    <t>Sep 2020 - Feb 2021</t>
  </si>
  <si>
    <t xml:space="preserve">           54020-NACC (no longer supported)</t>
  </si>
  <si>
    <t>59100-Officials Background Chk</t>
  </si>
  <si>
    <t>Actuals</t>
  </si>
  <si>
    <t>Sep - Feb</t>
  </si>
  <si>
    <t>Sep - Aug</t>
  </si>
  <si>
    <t xml:space="preserve">           63675-Software Purchases</t>
  </si>
  <si>
    <t>Dec-21</t>
  </si>
  <si>
    <t>Jan-22</t>
  </si>
  <si>
    <t>Jul-22</t>
  </si>
  <si>
    <t>Totals</t>
  </si>
  <si>
    <t>2021-2022</t>
  </si>
  <si>
    <t>ZONE  1  SOUTH PROPOSED BUDGET PLANNING SHEET (Sep - Aug)</t>
  </si>
  <si>
    <t>12500-PC Zone Challenge</t>
  </si>
  <si>
    <t xml:space="preserve">           54200-Zone Challenge (expenses)</t>
  </si>
  <si>
    <t>8/UN Free - charge 9/UP $80 copay</t>
  </si>
  <si>
    <t>Covid still alive - reduced numbers</t>
  </si>
  <si>
    <t>Expecting inflation to reduce performance</t>
  </si>
  <si>
    <t>9@$60 - Pacific is host I believe</t>
  </si>
  <si>
    <t>20@$257 - using half of Pacific Copay</t>
  </si>
  <si>
    <t>Should be held in Z2</t>
  </si>
  <si>
    <t>Not sure if Pacific will start reimbursing again</t>
  </si>
  <si>
    <t>Based on Mike G. negotiation with city</t>
  </si>
  <si>
    <t>Covid still alive - used lowest past numbers</t>
  </si>
  <si>
    <t>Pretty independent of Covid</t>
  </si>
  <si>
    <t>Pretty independent of Covid - used past avg</t>
  </si>
  <si>
    <t>Covid still alive - lowered past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</si>
</sst>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2" fontId="0" fillId="0" borderId="0" xfId="0" applyNumberFormat="1"/>
    <xf numFmtId="0" fontId="1" fillId="0" borderId="0" xfId="0" applyFont="1"/>
    <xf numFmtId="0" fontId="3" fillId="0" borderId="0" xfId="0" applyFont="1"/>
    <xf numFmtId="42" fontId="3" fillId="0" borderId="0" xfId="0" applyNumberFormat="1" applyFont="1"/>
    <xf numFmtId="0" fontId="3" fillId="0" borderId="0" xfId="0" applyFont="1" applyAlignment="1">
      <alignment horizontal="left"/>
    </xf>
    <xf numFmtId="42" fontId="3" fillId="0" borderId="0" xfId="0" applyNumberFormat="1" applyFont="1" applyAlignment="1"/>
    <xf numFmtId="0" fontId="1" fillId="0" borderId="0" xfId="0" applyFont="1" applyAlignment="1">
      <alignment horizontal="right"/>
    </xf>
    <xf numFmtId="42" fontId="1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left"/>
    </xf>
    <xf numFmtId="4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 wrapText="1"/>
    </xf>
    <xf numFmtId="42" fontId="1" fillId="0" borderId="0" xfId="0" applyNumberFormat="1" applyFont="1" applyAlignment="1">
      <alignment horizontal="center" wrapText="1"/>
    </xf>
    <xf numFmtId="4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wrapText="1"/>
    </xf>
    <xf numFmtId="42" fontId="3" fillId="0" borderId="0" xfId="0" quotePrefix="1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2" fontId="0" fillId="0" borderId="0" xfId="0" applyNumberFormat="1" applyAlignment="1">
      <alignment horizontal="left" vertical="center"/>
    </xf>
    <xf numFmtId="6" fontId="3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@$257%20-%20using%20half%20of%20Pacific%20Copay" TargetMode="External"/><Relationship Id="rId1" Type="http://schemas.openxmlformats.org/officeDocument/2006/relationships/hyperlink" Target="mailto:9@$60%20-%20Pacific%20is%20host%20I%20belie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50" sqref="AE50"/>
    </sheetView>
  </sheetViews>
  <sheetFormatPr defaultRowHeight="15" x14ac:dyDescent="0.25"/>
  <cols>
    <col min="1" max="1" width="41.5703125" customWidth="1"/>
    <col min="2" max="4" width="12.42578125" style="1" hidden="1" customWidth="1"/>
    <col min="5" max="5" width="10.28515625" style="1" hidden="1" customWidth="1"/>
    <col min="6" max="7" width="11.28515625" style="1" hidden="1" customWidth="1"/>
    <col min="8" max="8" width="12.42578125" style="1" hidden="1" customWidth="1"/>
    <col min="9" max="9" width="14.42578125" style="1" hidden="1" customWidth="1"/>
    <col min="10" max="10" width="15.5703125" style="1" hidden="1" customWidth="1"/>
    <col min="11" max="11" width="18.140625" style="1" hidden="1" customWidth="1"/>
    <col min="12" max="12" width="20.42578125" style="1" hidden="1" customWidth="1"/>
    <col min="13" max="13" width="19.42578125" style="1" hidden="1" customWidth="1"/>
    <col min="14" max="14" width="13.7109375" style="1" hidden="1" customWidth="1"/>
    <col min="15" max="15" width="18.140625" hidden="1" customWidth="1"/>
    <col min="16" max="16" width="20.42578125" hidden="1" customWidth="1"/>
    <col min="17" max="17" width="18.140625" hidden="1" customWidth="1"/>
    <col min="18" max="18" width="13.7109375" hidden="1" customWidth="1"/>
    <col min="19" max="19" width="16.5703125" hidden="1" customWidth="1"/>
    <col min="20" max="20" width="19.140625" hidden="1" customWidth="1"/>
    <col min="21" max="21" width="18.140625" hidden="1" customWidth="1"/>
    <col min="22" max="22" width="13.7109375" hidden="1" customWidth="1"/>
    <col min="23" max="23" width="16.5703125" hidden="1" customWidth="1"/>
    <col min="24" max="24" width="18.5703125" hidden="1" customWidth="1"/>
    <col min="25" max="25" width="18.140625" hidden="1" customWidth="1"/>
    <col min="26" max="27" width="12.5703125" hidden="1" customWidth="1"/>
    <col min="28" max="28" width="16.5703125" bestFit="1" customWidth="1"/>
    <col min="29" max="29" width="19.140625" bestFit="1" customWidth="1"/>
    <col min="30" max="30" width="18.140625" bestFit="1" customWidth="1"/>
    <col min="31" max="31" width="12.5703125" customWidth="1"/>
    <col min="32" max="32" width="48.42578125" bestFit="1" customWidth="1"/>
  </cols>
  <sheetData>
    <row r="1" spans="1:32" ht="21" x14ac:dyDescent="0.25">
      <c r="A1" s="24" t="s">
        <v>79</v>
      </c>
      <c r="B1" s="24"/>
      <c r="C1" s="24"/>
      <c r="D1" s="24"/>
      <c r="E1" s="25"/>
    </row>
    <row r="2" spans="1:32" ht="15.75" x14ac:dyDescent="0.25">
      <c r="A2" s="19" t="s">
        <v>52</v>
      </c>
    </row>
    <row r="3" spans="1:32" ht="15.75" x14ac:dyDescent="0.25">
      <c r="E3" s="10"/>
      <c r="F3" s="11"/>
      <c r="G3" s="11"/>
      <c r="H3" s="11"/>
      <c r="I3" s="12" t="s">
        <v>44</v>
      </c>
      <c r="J3" s="12" t="s">
        <v>56</v>
      </c>
      <c r="K3" s="28" t="s">
        <v>56</v>
      </c>
      <c r="L3" s="28"/>
      <c r="M3" s="28"/>
      <c r="N3" s="28"/>
      <c r="O3" s="28" t="s">
        <v>56</v>
      </c>
      <c r="P3" s="28"/>
      <c r="Q3" s="28"/>
      <c r="R3" s="28"/>
      <c r="S3" s="28" t="s">
        <v>56</v>
      </c>
      <c r="T3" s="28"/>
      <c r="U3" s="28"/>
      <c r="V3" s="28"/>
      <c r="W3" s="29" t="s">
        <v>46</v>
      </c>
      <c r="X3" s="29"/>
      <c r="Y3" s="29"/>
      <c r="Z3" s="21"/>
      <c r="AA3" s="21"/>
      <c r="AB3" s="29" t="s">
        <v>46</v>
      </c>
      <c r="AC3" s="29"/>
      <c r="AD3" s="29"/>
      <c r="AE3" s="29"/>
    </row>
    <row r="4" spans="1:32" s="7" customFormat="1" ht="15.75" x14ac:dyDescent="0.25">
      <c r="B4" s="13" t="s">
        <v>1</v>
      </c>
      <c r="C4" s="13" t="s">
        <v>5</v>
      </c>
      <c r="D4" s="13" t="s">
        <v>6</v>
      </c>
      <c r="E4" s="13" t="s">
        <v>21</v>
      </c>
      <c r="F4" s="13" t="s">
        <v>24</v>
      </c>
      <c r="G4" s="13" t="s">
        <v>25</v>
      </c>
      <c r="H4" s="13" t="s">
        <v>40</v>
      </c>
      <c r="I4" s="13" t="s">
        <v>45</v>
      </c>
      <c r="J4" s="13" t="s">
        <v>47</v>
      </c>
      <c r="K4" s="27" t="s">
        <v>49</v>
      </c>
      <c r="L4" s="27"/>
      <c r="M4" s="27"/>
      <c r="N4" s="27"/>
      <c r="O4" s="27" t="s">
        <v>54</v>
      </c>
      <c r="P4" s="27"/>
      <c r="Q4" s="27"/>
      <c r="R4" s="27"/>
      <c r="S4" s="29" t="s">
        <v>59</v>
      </c>
      <c r="T4" s="29"/>
      <c r="U4" s="29"/>
      <c r="V4" s="29"/>
      <c r="W4" s="29" t="s">
        <v>67</v>
      </c>
      <c r="X4" s="29"/>
      <c r="Y4" s="29"/>
      <c r="Z4" s="21" t="s">
        <v>72</v>
      </c>
      <c r="AA4" s="21" t="s">
        <v>71</v>
      </c>
      <c r="AB4" s="29" t="s">
        <v>78</v>
      </c>
      <c r="AC4" s="29"/>
      <c r="AD4" s="29"/>
      <c r="AE4" s="29"/>
    </row>
    <row r="5" spans="1:32" s="7" customFormat="1" ht="15.75" x14ac:dyDescent="0.25">
      <c r="B5" s="8"/>
      <c r="C5" s="8"/>
      <c r="D5" s="8"/>
      <c r="E5" s="9"/>
      <c r="F5" s="8"/>
      <c r="G5" s="8"/>
      <c r="H5" s="8"/>
      <c r="I5" s="8"/>
      <c r="J5" s="8"/>
      <c r="K5" s="22" t="s">
        <v>50</v>
      </c>
      <c r="L5" s="22" t="s">
        <v>55</v>
      </c>
      <c r="M5" s="22" t="s">
        <v>51</v>
      </c>
      <c r="N5" s="17" t="s">
        <v>77</v>
      </c>
      <c r="O5" s="17" t="s">
        <v>50</v>
      </c>
      <c r="P5" s="17" t="s">
        <v>55</v>
      </c>
      <c r="Q5" s="17" t="s">
        <v>51</v>
      </c>
      <c r="R5" s="17" t="s">
        <v>77</v>
      </c>
      <c r="S5" s="17" t="s">
        <v>50</v>
      </c>
      <c r="T5" s="17" t="s">
        <v>55</v>
      </c>
      <c r="U5" s="17" t="s">
        <v>51</v>
      </c>
      <c r="V5" s="17" t="s">
        <v>77</v>
      </c>
      <c r="W5" s="23" t="s">
        <v>50</v>
      </c>
      <c r="X5" s="23" t="s">
        <v>55</v>
      </c>
      <c r="Y5" s="23" t="s">
        <v>51</v>
      </c>
      <c r="Z5" s="23" t="s">
        <v>46</v>
      </c>
      <c r="AA5" s="23" t="s">
        <v>70</v>
      </c>
      <c r="AB5" s="17" t="s">
        <v>50</v>
      </c>
      <c r="AC5" s="17" t="s">
        <v>55</v>
      </c>
      <c r="AD5" s="17" t="s">
        <v>51</v>
      </c>
      <c r="AE5" s="17" t="s">
        <v>77</v>
      </c>
      <c r="AF5" s="17" t="s">
        <v>66</v>
      </c>
    </row>
    <row r="6" spans="1:32" s="3" customFormat="1" ht="15.75" x14ac:dyDescent="0.25">
      <c r="A6" s="2" t="s">
        <v>0</v>
      </c>
      <c r="B6" s="4"/>
      <c r="C6" s="4"/>
      <c r="D6" s="4"/>
      <c r="E6" s="4"/>
      <c r="F6" s="4"/>
      <c r="G6" s="4"/>
      <c r="H6" s="4"/>
      <c r="I6" s="4"/>
      <c r="J6" s="4"/>
      <c r="K6" s="14">
        <v>43078</v>
      </c>
      <c r="L6" s="14">
        <v>43112</v>
      </c>
      <c r="M6" s="14">
        <v>43295</v>
      </c>
      <c r="N6" s="14"/>
      <c r="O6" s="14">
        <v>43452</v>
      </c>
      <c r="P6" s="14">
        <v>43515</v>
      </c>
      <c r="Q6" s="14">
        <v>43665</v>
      </c>
      <c r="S6" s="17" t="s">
        <v>62</v>
      </c>
      <c r="T6" s="17" t="s">
        <v>60</v>
      </c>
      <c r="U6" s="17" t="s">
        <v>61</v>
      </c>
      <c r="W6" s="17" t="s">
        <v>63</v>
      </c>
      <c r="X6" s="17" t="s">
        <v>65</v>
      </c>
      <c r="Y6" s="17" t="s">
        <v>64</v>
      </c>
      <c r="AB6" s="17" t="s">
        <v>74</v>
      </c>
      <c r="AC6" s="17" t="s">
        <v>75</v>
      </c>
      <c r="AD6" s="17" t="s">
        <v>76</v>
      </c>
      <c r="AF6" s="17"/>
    </row>
    <row r="7" spans="1:32" s="3" customFormat="1" ht="15.75" x14ac:dyDescent="0.25">
      <c r="A7" s="3" t="s">
        <v>58</v>
      </c>
      <c r="B7" s="4">
        <v>36667</v>
      </c>
      <c r="C7" s="4">
        <v>43342</v>
      </c>
      <c r="D7" s="4">
        <v>40035</v>
      </c>
      <c r="E7" s="4">
        <v>40336</v>
      </c>
      <c r="F7" s="4">
        <v>14788</v>
      </c>
      <c r="G7" s="4">
        <v>25750</v>
      </c>
      <c r="H7" s="4">
        <v>29360</v>
      </c>
      <c r="I7" s="4">
        <v>27444</v>
      </c>
      <c r="J7" s="4">
        <v>26228</v>
      </c>
      <c r="K7" s="4">
        <v>20320</v>
      </c>
      <c r="L7" s="4">
        <v>19004</v>
      </c>
      <c r="M7" s="4">
        <v>12107</v>
      </c>
      <c r="N7" s="4">
        <f>SUM(K7,L7,M7)</f>
        <v>51431</v>
      </c>
      <c r="O7" s="15">
        <v>17658.2</v>
      </c>
      <c r="P7" s="4">
        <v>26566.799999999999</v>
      </c>
      <c r="Q7" s="4">
        <v>9029.4</v>
      </c>
      <c r="R7" s="4">
        <f>SUM(O7,P7,Q7)</f>
        <v>53254.400000000001</v>
      </c>
      <c r="S7" s="15">
        <v>18168.2</v>
      </c>
      <c r="T7" s="4">
        <v>29807.9</v>
      </c>
      <c r="U7" s="4">
        <v>0</v>
      </c>
      <c r="V7" s="4">
        <f>SUM(S7:U7)</f>
        <v>47976.100000000006</v>
      </c>
      <c r="W7" s="15">
        <v>0</v>
      </c>
      <c r="X7" s="4">
        <v>0</v>
      </c>
      <c r="Y7" s="4">
        <v>0</v>
      </c>
      <c r="Z7" s="4">
        <f>SUM(W7:Y7)</f>
        <v>0</v>
      </c>
      <c r="AA7" s="4">
        <v>0</v>
      </c>
      <c r="AB7" s="4">
        <v>17000</v>
      </c>
      <c r="AC7" s="4">
        <v>19000</v>
      </c>
      <c r="AD7" s="4">
        <v>9000</v>
      </c>
      <c r="AE7" s="4">
        <f>SUM(AB7:AD7)</f>
        <v>45000</v>
      </c>
      <c r="AF7" s="5" t="s">
        <v>90</v>
      </c>
    </row>
    <row r="8" spans="1:32" s="3" customFormat="1" ht="15.75" x14ac:dyDescent="0.25">
      <c r="A8" s="3" t="s">
        <v>42</v>
      </c>
      <c r="B8" s="4"/>
      <c r="C8" s="4">
        <v>2956</v>
      </c>
      <c r="D8" s="4">
        <v>2589</v>
      </c>
      <c r="E8" s="4">
        <v>1848</v>
      </c>
      <c r="F8" s="4">
        <v>207</v>
      </c>
      <c r="G8" s="4">
        <v>250</v>
      </c>
      <c r="H8" s="4"/>
      <c r="I8" s="4">
        <v>0</v>
      </c>
      <c r="J8" s="4">
        <v>500</v>
      </c>
      <c r="K8" s="4">
        <v>600</v>
      </c>
      <c r="L8" s="4">
        <v>1061</v>
      </c>
      <c r="M8" s="4">
        <v>53</v>
      </c>
      <c r="N8" s="4">
        <f>SUM(K8,L8,M8)</f>
        <v>1714</v>
      </c>
      <c r="O8" s="15">
        <v>0</v>
      </c>
      <c r="P8" s="4">
        <v>1774.4</v>
      </c>
      <c r="Q8" s="4">
        <v>0</v>
      </c>
      <c r="R8" s="4">
        <f>SUM(O8,P8,Q8)</f>
        <v>1774.4</v>
      </c>
      <c r="S8" s="4">
        <v>0</v>
      </c>
      <c r="T8" s="4">
        <v>1149.2</v>
      </c>
      <c r="U8" s="4">
        <v>0</v>
      </c>
      <c r="V8" s="4">
        <f>SUM(S8:U8)</f>
        <v>1149.2</v>
      </c>
      <c r="W8" s="15">
        <v>0</v>
      </c>
      <c r="X8" s="4">
        <v>0</v>
      </c>
      <c r="Y8" s="4">
        <v>0</v>
      </c>
      <c r="Z8" s="4">
        <f>SUM(W8:Y8)</f>
        <v>0</v>
      </c>
      <c r="AA8" s="4">
        <v>0</v>
      </c>
      <c r="AB8" s="4">
        <v>200</v>
      </c>
      <c r="AC8" s="4">
        <v>1000</v>
      </c>
      <c r="AD8" s="4">
        <v>100</v>
      </c>
      <c r="AE8" s="4">
        <f>SUM(AB8:AD8)</f>
        <v>1300</v>
      </c>
      <c r="AF8" s="5" t="s">
        <v>83</v>
      </c>
    </row>
    <row r="9" spans="1:32" s="3" customFormat="1" ht="15.75" x14ac:dyDescent="0.25">
      <c r="A9" s="3" t="s">
        <v>80</v>
      </c>
      <c r="B9" s="4"/>
      <c r="C9" s="4"/>
      <c r="D9" s="4"/>
      <c r="E9" s="4"/>
      <c r="F9" s="4">
        <v>-200</v>
      </c>
      <c r="G9" s="4">
        <v>-1200</v>
      </c>
      <c r="H9" s="4">
        <v>-715</v>
      </c>
      <c r="I9" s="4">
        <v>-1040</v>
      </c>
      <c r="J9" s="4">
        <v>-1105</v>
      </c>
      <c r="K9" s="4"/>
      <c r="L9" s="4"/>
      <c r="M9" s="4"/>
      <c r="N9" s="4">
        <v>-1040</v>
      </c>
      <c r="O9" s="4"/>
      <c r="P9" s="4"/>
      <c r="Q9" s="4"/>
      <c r="R9" s="4">
        <v>-730</v>
      </c>
      <c r="S9" s="4"/>
      <c r="T9" s="4"/>
      <c r="U9" s="4"/>
      <c r="V9" s="4">
        <v>-760</v>
      </c>
      <c r="W9" s="15"/>
      <c r="X9" s="4"/>
      <c r="Y9" s="4"/>
      <c r="Z9" s="4">
        <v>0</v>
      </c>
      <c r="AA9" s="4">
        <v>0</v>
      </c>
      <c r="AB9" s="4"/>
      <c r="AC9" s="4"/>
      <c r="AD9" s="4"/>
      <c r="AE9" s="4">
        <v>-640</v>
      </c>
      <c r="AF9" s="5" t="s">
        <v>82</v>
      </c>
    </row>
    <row r="10" spans="1:32" s="3" customFormat="1" ht="15.75" x14ac:dyDescent="0.25">
      <c r="A10" s="3" t="s">
        <v>26</v>
      </c>
      <c r="B10" s="4"/>
      <c r="C10" s="4"/>
      <c r="D10" s="4">
        <v>150</v>
      </c>
      <c r="E10" s="4">
        <v>12</v>
      </c>
      <c r="F10" s="4"/>
      <c r="G10" s="4"/>
      <c r="H10" s="4"/>
      <c r="I10" s="4"/>
      <c r="J10" s="4">
        <v>258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4"/>
      <c r="Y10" s="4"/>
      <c r="Z10" s="4"/>
      <c r="AA10" s="4"/>
      <c r="AB10" s="4"/>
      <c r="AC10" s="4"/>
      <c r="AD10" s="4"/>
      <c r="AE10" s="4"/>
      <c r="AF10" s="5"/>
    </row>
    <row r="11" spans="1:32" s="3" customFormat="1" ht="15.75" x14ac:dyDescent="0.25">
      <c r="A11" s="3" t="s">
        <v>41</v>
      </c>
      <c r="B11" s="4"/>
      <c r="C11" s="4"/>
      <c r="D11" s="4"/>
      <c r="E11" s="4"/>
      <c r="F11" s="4">
        <v>190</v>
      </c>
      <c r="G11" s="4">
        <v>0</v>
      </c>
      <c r="H11" s="4">
        <v>480</v>
      </c>
      <c r="I11" s="4">
        <v>250</v>
      </c>
      <c r="J11" s="4">
        <v>80</v>
      </c>
      <c r="K11" s="4"/>
      <c r="L11" s="4">
        <v>160</v>
      </c>
      <c r="M11" s="4"/>
      <c r="N11" s="4">
        <f>SUM(K11,L11,M11)</f>
        <v>160</v>
      </c>
      <c r="O11" s="4">
        <v>30</v>
      </c>
      <c r="P11" s="4">
        <v>128</v>
      </c>
      <c r="Q11" s="4">
        <v>0</v>
      </c>
      <c r="R11" s="4">
        <f>SUM(O11,P11,Q11)</f>
        <v>158</v>
      </c>
      <c r="S11" s="4">
        <v>20</v>
      </c>
      <c r="T11" s="4">
        <v>270</v>
      </c>
      <c r="U11" s="4">
        <v>0</v>
      </c>
      <c r="V11" s="4">
        <f>SUM(S11:U11)</f>
        <v>290</v>
      </c>
      <c r="W11" s="15">
        <v>0</v>
      </c>
      <c r="X11" s="4">
        <v>0</v>
      </c>
      <c r="Y11" s="4">
        <v>0</v>
      </c>
      <c r="Z11" s="4">
        <f>SUM(W11:Y11)</f>
        <v>0</v>
      </c>
      <c r="AA11" s="4">
        <v>0</v>
      </c>
      <c r="AB11" s="4">
        <v>20</v>
      </c>
      <c r="AC11" s="4">
        <v>100</v>
      </c>
      <c r="AD11" s="4"/>
      <c r="AE11" s="4">
        <f>SUM(AB11:AD11)</f>
        <v>120</v>
      </c>
      <c r="AF11" s="5" t="s">
        <v>83</v>
      </c>
    </row>
    <row r="12" spans="1:32" s="3" customFormat="1" ht="15.75" x14ac:dyDescent="0.25">
      <c r="A12" s="3" t="s">
        <v>27</v>
      </c>
      <c r="B12" s="4">
        <v>7000</v>
      </c>
      <c r="C12" s="4">
        <v>6425</v>
      </c>
      <c r="D12" s="4">
        <v>4800</v>
      </c>
      <c r="E12" s="4">
        <v>6200</v>
      </c>
      <c r="F12" s="4">
        <v>6188</v>
      </c>
      <c r="G12" s="4">
        <v>6200</v>
      </c>
      <c r="H12" s="4">
        <v>3500</v>
      </c>
      <c r="I12" s="4">
        <v>1177</v>
      </c>
      <c r="J12" s="4"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5"/>
      <c r="X12" s="4"/>
      <c r="Y12" s="4"/>
      <c r="Z12" s="4">
        <v>0</v>
      </c>
      <c r="AA12" s="4">
        <v>0</v>
      </c>
      <c r="AB12" s="4"/>
      <c r="AC12" s="4"/>
      <c r="AD12" s="4"/>
      <c r="AE12" s="4"/>
      <c r="AF12" s="5"/>
    </row>
    <row r="13" spans="1:32" s="3" customFormat="1" ht="15.75" x14ac:dyDescent="0.25">
      <c r="A13" s="3" t="s">
        <v>20</v>
      </c>
      <c r="B13" s="4">
        <v>153</v>
      </c>
      <c r="C13" s="4">
        <v>36</v>
      </c>
      <c r="D13" s="4">
        <v>27</v>
      </c>
      <c r="E13" s="4">
        <v>91</v>
      </c>
      <c r="F13" s="4">
        <v>83</v>
      </c>
      <c r="G13" s="4">
        <v>90</v>
      </c>
      <c r="H13" s="4">
        <v>40</v>
      </c>
      <c r="I13" s="4">
        <v>11</v>
      </c>
      <c r="J13" s="4">
        <v>14</v>
      </c>
      <c r="K13" s="4"/>
      <c r="L13" s="4"/>
      <c r="M13" s="4"/>
      <c r="N13" s="4">
        <v>15</v>
      </c>
      <c r="O13" s="4"/>
      <c r="P13" s="4"/>
      <c r="Q13" s="4"/>
      <c r="R13" s="4">
        <v>12.65</v>
      </c>
      <c r="S13" s="4"/>
      <c r="T13" s="4"/>
      <c r="U13" s="4"/>
      <c r="V13" s="4">
        <v>9.11</v>
      </c>
      <c r="W13" s="15"/>
      <c r="X13" s="4"/>
      <c r="Y13" s="4"/>
      <c r="Z13" s="4">
        <v>5</v>
      </c>
      <c r="AA13" s="4">
        <v>2</v>
      </c>
      <c r="AB13" s="4"/>
      <c r="AC13" s="4"/>
      <c r="AD13" s="4"/>
      <c r="AE13" s="4">
        <v>10</v>
      </c>
      <c r="AF13" s="5"/>
    </row>
    <row r="14" spans="1:32" s="3" customFormat="1" ht="15.75" x14ac:dyDescent="0.25">
      <c r="A14" s="3" t="s">
        <v>43</v>
      </c>
      <c r="B14" s="4"/>
      <c r="C14" s="4"/>
      <c r="D14" s="4"/>
      <c r="E14" s="4"/>
      <c r="F14" s="4"/>
      <c r="G14" s="4"/>
      <c r="H14" s="4">
        <v>1617</v>
      </c>
      <c r="I14" s="4">
        <v>-261</v>
      </c>
      <c r="J14" s="4">
        <v>4131</v>
      </c>
      <c r="K14" s="4"/>
      <c r="L14" s="4"/>
      <c r="M14" s="4"/>
      <c r="N14" s="4">
        <v>1430</v>
      </c>
      <c r="O14" s="4"/>
      <c r="P14" s="4"/>
      <c r="Q14" s="4"/>
      <c r="R14" s="4">
        <v>1723.3</v>
      </c>
      <c r="S14" s="4"/>
      <c r="T14" s="4"/>
      <c r="U14" s="4"/>
      <c r="V14" s="4">
        <v>5104.01</v>
      </c>
      <c r="W14" s="15"/>
      <c r="X14" s="4"/>
      <c r="Y14" s="4"/>
      <c r="Z14" s="4">
        <v>3344</v>
      </c>
      <c r="AA14" s="4">
        <v>1672</v>
      </c>
      <c r="AB14" s="4"/>
      <c r="AC14" s="4"/>
      <c r="AD14" s="4"/>
      <c r="AE14" s="4">
        <v>3000</v>
      </c>
      <c r="AF14" s="5" t="s">
        <v>84</v>
      </c>
    </row>
    <row r="15" spans="1:32" s="3" customFormat="1" ht="15.75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5"/>
      <c r="X15" s="4"/>
      <c r="Y15" s="4"/>
      <c r="Z15" s="4"/>
      <c r="AA15" s="4"/>
      <c r="AB15" s="4"/>
      <c r="AC15" s="4"/>
      <c r="AD15" s="4"/>
      <c r="AE15" s="4"/>
      <c r="AF15" s="5"/>
    </row>
    <row r="16" spans="1:32" s="3" customFormat="1" ht="15.75" x14ac:dyDescent="0.25">
      <c r="A16" s="5" t="s">
        <v>2</v>
      </c>
      <c r="B16" s="4">
        <f t="shared" ref="B16:J16" si="0">SUM(B7:B15)</f>
        <v>43820</v>
      </c>
      <c r="C16" s="4">
        <f t="shared" si="0"/>
        <v>52759</v>
      </c>
      <c r="D16" s="4">
        <f t="shared" si="0"/>
        <v>47601</v>
      </c>
      <c r="E16" s="4">
        <f t="shared" si="0"/>
        <v>48487</v>
      </c>
      <c r="F16" s="4">
        <f t="shared" si="0"/>
        <v>21256</v>
      </c>
      <c r="G16" s="4">
        <f t="shared" si="0"/>
        <v>31090</v>
      </c>
      <c r="H16" s="4">
        <f t="shared" si="0"/>
        <v>34282</v>
      </c>
      <c r="I16" s="4">
        <f t="shared" si="0"/>
        <v>27581</v>
      </c>
      <c r="J16" s="4">
        <f t="shared" si="0"/>
        <v>30106</v>
      </c>
      <c r="K16" s="4"/>
      <c r="L16" s="4"/>
      <c r="M16" s="4"/>
      <c r="N16" s="4">
        <f>SUM(N7:N15)</f>
        <v>53710</v>
      </c>
      <c r="O16" s="4"/>
      <c r="P16" s="4"/>
      <c r="Q16" s="4"/>
      <c r="R16" s="4">
        <f>SUM(R7:R15)</f>
        <v>56192.750000000007</v>
      </c>
      <c r="S16" s="4"/>
      <c r="T16" s="4"/>
      <c r="U16" s="4"/>
      <c r="V16" s="4">
        <f>SUM(V7:V15)</f>
        <v>53768.420000000006</v>
      </c>
      <c r="W16" s="15"/>
      <c r="X16" s="4"/>
      <c r="Y16" s="4"/>
      <c r="Z16" s="4">
        <f>SUM(Z7:Z15)</f>
        <v>3349</v>
      </c>
      <c r="AA16" s="4">
        <f>SUM(AA7:AA15)</f>
        <v>1674</v>
      </c>
      <c r="AB16" s="4"/>
      <c r="AC16" s="4"/>
      <c r="AD16" s="4"/>
      <c r="AE16" s="4">
        <f>SUM(AE7:AE15)</f>
        <v>48790</v>
      </c>
      <c r="AF16" s="5"/>
    </row>
    <row r="17" spans="1:32" s="3" customFormat="1" ht="15.7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5"/>
      <c r="X17" s="4"/>
      <c r="Y17" s="4"/>
      <c r="Z17" s="4"/>
      <c r="AA17" s="4"/>
      <c r="AB17" s="4"/>
      <c r="AC17" s="4"/>
      <c r="AD17" s="4"/>
      <c r="AE17" s="4"/>
      <c r="AF17" s="5"/>
    </row>
    <row r="18" spans="1:32" s="3" customFormat="1" ht="15.7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5"/>
      <c r="X18" s="4"/>
      <c r="Y18" s="4"/>
      <c r="Z18" s="4"/>
      <c r="AA18" s="4"/>
      <c r="AB18" s="4"/>
      <c r="AC18" s="4"/>
      <c r="AD18" s="4"/>
      <c r="AE18" s="4"/>
      <c r="AF18" s="5"/>
    </row>
    <row r="19" spans="1:32" s="3" customFormat="1" ht="15.75" x14ac:dyDescent="0.25">
      <c r="A19" s="2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5"/>
      <c r="X19" s="4"/>
      <c r="Y19" s="4"/>
      <c r="Z19" s="4"/>
      <c r="AA19" s="4"/>
      <c r="AB19" s="4"/>
      <c r="AC19" s="4"/>
      <c r="AD19" s="4"/>
      <c r="AE19" s="4"/>
      <c r="AF19" s="5"/>
    </row>
    <row r="20" spans="1:32" s="3" customFormat="1" ht="15.75" x14ac:dyDescent="0.25">
      <c r="A20" s="5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5"/>
      <c r="P20" s="4"/>
      <c r="Q20" s="4"/>
      <c r="R20" s="4"/>
      <c r="S20" s="4"/>
      <c r="T20" s="4"/>
      <c r="U20" s="4"/>
      <c r="V20" s="4"/>
      <c r="W20" s="15"/>
      <c r="X20" s="4"/>
      <c r="Y20" s="4"/>
      <c r="Z20" s="4"/>
      <c r="AA20" s="4"/>
      <c r="AB20" s="4"/>
      <c r="AC20" s="4"/>
      <c r="AD20" s="4"/>
      <c r="AE20" s="4"/>
      <c r="AF20" s="5"/>
    </row>
    <row r="21" spans="1:32" s="3" customFormat="1" ht="15.75" x14ac:dyDescent="0.25">
      <c r="A21" s="5" t="s">
        <v>7</v>
      </c>
      <c r="B21" s="4">
        <v>480</v>
      </c>
      <c r="C21" s="4">
        <v>300</v>
      </c>
      <c r="D21" s="4">
        <v>800</v>
      </c>
      <c r="E21" s="4">
        <v>2000</v>
      </c>
      <c r="F21" s="6">
        <v>315</v>
      </c>
      <c r="G21" s="6">
        <v>1155</v>
      </c>
      <c r="H21" s="6">
        <v>220</v>
      </c>
      <c r="I21" s="6">
        <v>1205</v>
      </c>
      <c r="J21" s="6">
        <v>403</v>
      </c>
      <c r="K21" s="6"/>
      <c r="L21" s="6"/>
      <c r="M21" s="6"/>
      <c r="N21" s="6">
        <v>1760</v>
      </c>
      <c r="O21" s="4"/>
      <c r="P21" s="4"/>
      <c r="Q21" s="4"/>
      <c r="R21" s="6">
        <v>960</v>
      </c>
      <c r="S21" s="4"/>
      <c r="T21" s="4"/>
      <c r="U21" s="4"/>
      <c r="V21" s="4">
        <v>1020</v>
      </c>
      <c r="W21" s="15"/>
      <c r="X21" s="4"/>
      <c r="Y21" s="4"/>
      <c r="Z21" s="4">
        <v>0</v>
      </c>
      <c r="AA21" s="4">
        <v>0</v>
      </c>
      <c r="AB21" s="4"/>
      <c r="AC21" s="4"/>
      <c r="AD21" s="4"/>
      <c r="AE21" s="4">
        <v>540</v>
      </c>
      <c r="AF21" s="5" t="s">
        <v>85</v>
      </c>
    </row>
    <row r="22" spans="1:32" s="3" customFormat="1" ht="15.75" x14ac:dyDescent="0.25">
      <c r="A22" s="5" t="s">
        <v>8</v>
      </c>
      <c r="B22" s="4">
        <v>5970</v>
      </c>
      <c r="C22" s="4">
        <v>2850</v>
      </c>
      <c r="D22" s="4">
        <v>2869</v>
      </c>
      <c r="E22" s="4">
        <v>2716</v>
      </c>
      <c r="F22" s="4">
        <v>0</v>
      </c>
      <c r="G22" s="4">
        <v>3655</v>
      </c>
      <c r="H22" s="4">
        <v>938</v>
      </c>
      <c r="I22" s="4">
        <v>5750</v>
      </c>
      <c r="J22" s="4">
        <v>3250</v>
      </c>
      <c r="K22" s="4"/>
      <c r="L22" s="4"/>
      <c r="M22" s="4"/>
      <c r="N22" s="4">
        <v>5625</v>
      </c>
      <c r="O22" s="4"/>
      <c r="P22" s="4"/>
      <c r="Q22" s="4"/>
      <c r="R22" s="4">
        <v>6475</v>
      </c>
      <c r="S22" s="4"/>
      <c r="T22" s="4"/>
      <c r="U22" s="4"/>
      <c r="V22" s="4">
        <v>0</v>
      </c>
      <c r="W22" s="15"/>
      <c r="X22" s="4"/>
      <c r="Y22" s="4"/>
      <c r="Z22" s="4">
        <v>3000</v>
      </c>
      <c r="AA22" s="4">
        <v>0</v>
      </c>
      <c r="AB22" s="4"/>
      <c r="AC22" s="4"/>
      <c r="AD22" s="4"/>
      <c r="AE22" s="4">
        <v>5140</v>
      </c>
      <c r="AF22" s="5" t="s">
        <v>86</v>
      </c>
    </row>
    <row r="23" spans="1:32" s="3" customFormat="1" ht="15.75" x14ac:dyDescent="0.25">
      <c r="A23" s="5" t="s">
        <v>68</v>
      </c>
      <c r="B23" s="4">
        <v>1650</v>
      </c>
      <c r="C23" s="4">
        <v>1300</v>
      </c>
      <c r="D23" s="4">
        <v>3570</v>
      </c>
      <c r="E23" s="4">
        <v>1470</v>
      </c>
      <c r="F23" s="4">
        <v>1520</v>
      </c>
      <c r="G23" s="4">
        <v>2630</v>
      </c>
      <c r="H23" s="4">
        <v>2681</v>
      </c>
      <c r="I23" s="4">
        <v>4320</v>
      </c>
      <c r="J23" s="4">
        <v>2763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/>
      <c r="X23" s="4"/>
      <c r="Y23" s="4"/>
      <c r="Z23" s="4">
        <v>0</v>
      </c>
      <c r="AA23" s="4">
        <v>0</v>
      </c>
      <c r="AB23" s="4"/>
      <c r="AC23" s="4"/>
      <c r="AD23" s="4"/>
      <c r="AE23" s="4"/>
      <c r="AF23" s="5"/>
    </row>
    <row r="24" spans="1:32" s="3" customFormat="1" ht="15.75" x14ac:dyDescent="0.25">
      <c r="A24" s="5" t="s">
        <v>81</v>
      </c>
      <c r="B24" s="4"/>
      <c r="C24" s="4"/>
      <c r="D24" s="4"/>
      <c r="E24" s="4"/>
      <c r="F24" s="4">
        <v>1779</v>
      </c>
      <c r="G24" s="4">
        <v>1800</v>
      </c>
      <c r="H24" s="4">
        <v>928</v>
      </c>
      <c r="I24" s="4">
        <v>701</v>
      </c>
      <c r="J24" s="4">
        <v>532</v>
      </c>
      <c r="K24" s="4"/>
      <c r="L24" s="4"/>
      <c r="M24" s="4"/>
      <c r="N24" s="4">
        <v>2146</v>
      </c>
      <c r="O24" s="4"/>
      <c r="P24" s="4"/>
      <c r="Q24" s="4"/>
      <c r="R24" s="4">
        <v>817.28</v>
      </c>
      <c r="S24" s="4"/>
      <c r="T24" s="4"/>
      <c r="U24" s="4"/>
      <c r="V24" s="4">
        <v>442.18</v>
      </c>
      <c r="W24" s="15"/>
      <c r="X24" s="4"/>
      <c r="Y24" s="4"/>
      <c r="Z24" s="4">
        <v>0</v>
      </c>
      <c r="AA24" s="4">
        <v>0</v>
      </c>
      <c r="AB24" s="4"/>
      <c r="AC24" s="4"/>
      <c r="AD24" s="4"/>
      <c r="AE24" s="4">
        <v>800</v>
      </c>
      <c r="AF24" s="5" t="s">
        <v>87</v>
      </c>
    </row>
    <row r="25" spans="1:32" s="3" customFormat="1" ht="15.75" x14ac:dyDescent="0.25">
      <c r="A25" s="5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5"/>
      <c r="X25" s="4"/>
      <c r="Y25" s="4"/>
      <c r="Z25" s="4"/>
      <c r="AA25" s="4"/>
      <c r="AB25" s="4"/>
      <c r="AC25" s="4"/>
      <c r="AD25" s="4"/>
      <c r="AE25" s="4"/>
      <c r="AF25" s="5"/>
    </row>
    <row r="26" spans="1:32" s="3" customFormat="1" ht="15.75" x14ac:dyDescent="0.25">
      <c r="A26" s="5" t="s">
        <v>29</v>
      </c>
      <c r="B26" s="4"/>
      <c r="C26" s="4"/>
      <c r="D26" s="4"/>
      <c r="E26" s="4"/>
      <c r="F26" s="4">
        <v>36</v>
      </c>
      <c r="G26" s="4">
        <v>50</v>
      </c>
      <c r="H26" s="4">
        <v>0</v>
      </c>
      <c r="I26" s="4">
        <v>0</v>
      </c>
      <c r="J26" s="4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5"/>
      <c r="X26" s="4"/>
      <c r="Y26" s="4"/>
      <c r="Z26" s="4">
        <v>0</v>
      </c>
      <c r="AA26" s="4">
        <v>0</v>
      </c>
      <c r="AB26" s="4"/>
      <c r="AC26" s="4"/>
      <c r="AD26" s="4"/>
      <c r="AE26" s="26"/>
      <c r="AF26" s="5"/>
    </row>
    <row r="27" spans="1:32" s="3" customFormat="1" ht="15.75" x14ac:dyDescent="0.25">
      <c r="A27" s="5" t="s">
        <v>10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5"/>
      <c r="X27" s="4"/>
      <c r="Y27" s="4"/>
      <c r="Z27" s="4"/>
      <c r="AA27" s="4"/>
      <c r="AB27" s="4"/>
      <c r="AC27" s="4"/>
      <c r="AD27" s="4"/>
      <c r="AE27" s="4"/>
      <c r="AF27" s="5"/>
    </row>
    <row r="28" spans="1:32" s="3" customFormat="1" ht="15.75" x14ac:dyDescent="0.25">
      <c r="A28" s="5" t="s">
        <v>11</v>
      </c>
      <c r="B28" s="4"/>
      <c r="C28" s="4">
        <v>269</v>
      </c>
      <c r="D28" s="4">
        <v>286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4"/>
      <c r="M28" s="4"/>
      <c r="N28" s="4"/>
      <c r="O28" s="4"/>
      <c r="P28" s="4"/>
      <c r="Q28" s="4"/>
      <c r="R28" s="4">
        <v>0</v>
      </c>
      <c r="S28" s="4"/>
      <c r="T28" s="4"/>
      <c r="U28" s="4"/>
      <c r="V28" s="4">
        <v>0</v>
      </c>
      <c r="W28" s="15"/>
      <c r="X28" s="4"/>
      <c r="Y28" s="4"/>
      <c r="Z28" s="4">
        <v>0</v>
      </c>
      <c r="AA28" s="4">
        <v>0</v>
      </c>
      <c r="AB28" s="4"/>
      <c r="AC28" s="4"/>
      <c r="AD28" s="4"/>
      <c r="AE28" s="4">
        <v>0</v>
      </c>
      <c r="AF28" s="5"/>
    </row>
    <row r="29" spans="1:32" s="3" customFormat="1" ht="15.75" x14ac:dyDescent="0.25">
      <c r="A29" s="5" t="s">
        <v>12</v>
      </c>
      <c r="B29" s="4">
        <v>100</v>
      </c>
      <c r="C29" s="4">
        <v>125</v>
      </c>
      <c r="D29" s="4">
        <v>400</v>
      </c>
      <c r="E29" s="4">
        <v>401</v>
      </c>
      <c r="F29" s="4">
        <v>125</v>
      </c>
      <c r="G29" s="4">
        <v>200</v>
      </c>
      <c r="H29" s="4">
        <v>0</v>
      </c>
      <c r="I29" s="4">
        <v>0</v>
      </c>
      <c r="J29" s="4">
        <v>232</v>
      </c>
      <c r="K29" s="4"/>
      <c r="L29" s="4"/>
      <c r="M29" s="4"/>
      <c r="N29" s="4"/>
      <c r="O29" s="4"/>
      <c r="P29" s="4"/>
      <c r="Q29" s="4"/>
      <c r="R29" s="4">
        <v>0</v>
      </c>
      <c r="S29" s="4"/>
      <c r="T29" s="4"/>
      <c r="U29" s="4"/>
      <c r="V29" s="4">
        <v>0</v>
      </c>
      <c r="W29" s="15"/>
      <c r="X29" s="4"/>
      <c r="Y29" s="4"/>
      <c r="Z29" s="4">
        <v>0</v>
      </c>
      <c r="AA29" s="4">
        <v>0</v>
      </c>
      <c r="AB29" s="4"/>
      <c r="AC29" s="4"/>
      <c r="AD29" s="4"/>
      <c r="AE29" s="4">
        <v>0</v>
      </c>
      <c r="AF29" s="5"/>
    </row>
    <row r="30" spans="1:32" s="3" customFormat="1" ht="15.75" x14ac:dyDescent="0.25">
      <c r="A30" s="5" t="s">
        <v>13</v>
      </c>
      <c r="B30" s="4">
        <v>283</v>
      </c>
      <c r="C30" s="4">
        <v>460</v>
      </c>
      <c r="D30" s="4">
        <v>1270</v>
      </c>
      <c r="E30" s="4">
        <v>375</v>
      </c>
      <c r="F30" s="4">
        <v>0</v>
      </c>
      <c r="G30" s="4">
        <v>400</v>
      </c>
      <c r="H30" s="4">
        <v>231</v>
      </c>
      <c r="I30" s="4">
        <v>77</v>
      </c>
      <c r="J30" s="4">
        <v>278</v>
      </c>
      <c r="K30" s="4"/>
      <c r="L30" s="4"/>
      <c r="M30" s="4"/>
      <c r="N30" s="4"/>
      <c r="O30" s="4"/>
      <c r="P30" s="4"/>
      <c r="Q30" s="4"/>
      <c r="R30" s="4">
        <v>0</v>
      </c>
      <c r="S30" s="4"/>
      <c r="T30" s="4"/>
      <c r="U30" s="4"/>
      <c r="V30" s="4">
        <v>0</v>
      </c>
      <c r="W30" s="15"/>
      <c r="X30" s="4"/>
      <c r="Y30" s="4"/>
      <c r="Z30" s="4">
        <v>0</v>
      </c>
      <c r="AA30" s="4">
        <v>0</v>
      </c>
      <c r="AB30" s="4"/>
      <c r="AC30" s="4"/>
      <c r="AD30" s="4"/>
      <c r="AE30" s="4">
        <v>0</v>
      </c>
      <c r="AF30" s="5"/>
    </row>
    <row r="31" spans="1:32" s="3" customFormat="1" ht="15.75" x14ac:dyDescent="0.25">
      <c r="A31" s="5" t="s">
        <v>14</v>
      </c>
      <c r="B31" s="4">
        <v>483</v>
      </c>
      <c r="C31" s="4">
        <v>896</v>
      </c>
      <c r="D31" s="4">
        <v>756</v>
      </c>
      <c r="E31" s="4">
        <v>860</v>
      </c>
      <c r="F31" s="4">
        <v>864</v>
      </c>
      <c r="G31" s="4">
        <v>1000</v>
      </c>
      <c r="H31" s="4">
        <v>395</v>
      </c>
      <c r="I31" s="4">
        <v>837</v>
      </c>
      <c r="J31" s="4">
        <v>960</v>
      </c>
      <c r="K31" s="4"/>
      <c r="L31" s="4"/>
      <c r="M31" s="4"/>
      <c r="N31" s="4">
        <v>1000</v>
      </c>
      <c r="O31" s="4"/>
      <c r="P31" s="4"/>
      <c r="Q31" s="4"/>
      <c r="R31" s="4">
        <v>661.23</v>
      </c>
      <c r="S31" s="4"/>
      <c r="T31" s="4"/>
      <c r="U31" s="4"/>
      <c r="V31" s="4">
        <v>387.53</v>
      </c>
      <c r="W31" s="15"/>
      <c r="X31" s="4"/>
      <c r="Y31" s="4"/>
      <c r="Z31" s="4">
        <v>200</v>
      </c>
      <c r="AA31" s="4">
        <v>0</v>
      </c>
      <c r="AB31" s="4"/>
      <c r="AC31" s="4"/>
      <c r="AD31" s="4"/>
      <c r="AE31" s="4">
        <v>700</v>
      </c>
      <c r="AF31" s="5"/>
    </row>
    <row r="32" spans="1:32" s="3" customFormat="1" ht="15.75" x14ac:dyDescent="0.25">
      <c r="A32" s="5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5"/>
      <c r="X32" s="4"/>
      <c r="Y32" s="4"/>
      <c r="Z32" s="4"/>
      <c r="AA32" s="4"/>
      <c r="AB32" s="4"/>
      <c r="AC32" s="4"/>
      <c r="AD32" s="4"/>
      <c r="AE32" s="4"/>
      <c r="AF32" s="5"/>
    </row>
    <row r="33" spans="1:32" s="3" customFormat="1" ht="15.75" x14ac:dyDescent="0.25">
      <c r="A33" s="20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130</v>
      </c>
      <c r="S33" s="4"/>
      <c r="T33" s="4"/>
      <c r="U33" s="4"/>
      <c r="V33" s="4">
        <v>20</v>
      </c>
      <c r="W33" s="15"/>
      <c r="X33" s="4"/>
      <c r="Y33" s="4"/>
      <c r="Z33" s="4">
        <v>108</v>
      </c>
      <c r="AA33" s="4">
        <v>18</v>
      </c>
      <c r="AB33" s="4"/>
      <c r="AC33" s="4"/>
      <c r="AD33" s="4"/>
      <c r="AE33" s="4">
        <v>180</v>
      </c>
      <c r="AF33" s="5" t="s">
        <v>88</v>
      </c>
    </row>
    <row r="34" spans="1:32" s="3" customFormat="1" ht="15.75" x14ac:dyDescent="0.25">
      <c r="A34" s="5" t="s">
        <v>22</v>
      </c>
      <c r="B34" s="4">
        <v>4900</v>
      </c>
      <c r="C34" s="4">
        <v>4650</v>
      </c>
      <c r="D34" s="4">
        <v>700</v>
      </c>
      <c r="E34" s="4">
        <v>400</v>
      </c>
      <c r="F34" s="4">
        <v>100</v>
      </c>
      <c r="G34" s="4">
        <v>700</v>
      </c>
      <c r="H34" s="4">
        <v>500</v>
      </c>
      <c r="I34" s="4">
        <v>200</v>
      </c>
      <c r="J34" s="4">
        <v>0</v>
      </c>
      <c r="K34" s="4"/>
      <c r="L34" s="4"/>
      <c r="M34" s="4"/>
      <c r="N34" s="4">
        <v>300</v>
      </c>
      <c r="O34" s="4"/>
      <c r="P34" s="4"/>
      <c r="Q34" s="4"/>
      <c r="R34" s="4">
        <v>400</v>
      </c>
      <c r="S34" s="4"/>
      <c r="T34" s="4"/>
      <c r="U34" s="4"/>
      <c r="V34" s="4">
        <v>0</v>
      </c>
      <c r="W34" s="15"/>
      <c r="X34" s="4"/>
      <c r="Y34" s="4"/>
      <c r="Z34" s="4">
        <v>0</v>
      </c>
      <c r="AA34" s="4">
        <v>0</v>
      </c>
      <c r="AB34" s="4"/>
      <c r="AC34" s="4"/>
      <c r="AD34" s="4"/>
      <c r="AE34" s="4">
        <v>400</v>
      </c>
      <c r="AF34" s="5"/>
    </row>
    <row r="35" spans="1:32" s="3" customFormat="1" ht="15.75" x14ac:dyDescent="0.25">
      <c r="A35" s="5" t="s">
        <v>23</v>
      </c>
      <c r="B35" s="4"/>
      <c r="C35" s="4"/>
      <c r="D35" s="4"/>
      <c r="E35" s="4"/>
      <c r="F35" s="4">
        <v>400</v>
      </c>
      <c r="G35" s="4">
        <v>200</v>
      </c>
      <c r="H35" s="4">
        <v>245</v>
      </c>
      <c r="I35" s="4">
        <v>0</v>
      </c>
      <c r="J35" s="4" t="s">
        <v>48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5"/>
      <c r="X35" s="4"/>
      <c r="Y35" s="4"/>
      <c r="Z35" s="4">
        <v>0</v>
      </c>
      <c r="AA35" s="4">
        <v>0</v>
      </c>
      <c r="AB35" s="4"/>
      <c r="AC35" s="4"/>
      <c r="AD35" s="4"/>
      <c r="AE35" s="4">
        <v>0</v>
      </c>
      <c r="AF35" s="5"/>
    </row>
    <row r="36" spans="1:32" s="3" customFormat="1" ht="15.75" x14ac:dyDescent="0.25">
      <c r="A36" s="5" t="s">
        <v>16</v>
      </c>
      <c r="B36" s="4">
        <v>22075</v>
      </c>
      <c r="C36" s="4">
        <v>25591</v>
      </c>
      <c r="D36" s="4">
        <v>28098</v>
      </c>
      <c r="E36" s="4">
        <v>17714</v>
      </c>
      <c r="F36" s="4">
        <v>12830</v>
      </c>
      <c r="G36" s="4">
        <v>17399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5"/>
      <c r="X36" s="4"/>
      <c r="Y36" s="4"/>
      <c r="Z36" s="4"/>
      <c r="AA36" s="4"/>
      <c r="AB36" s="4"/>
      <c r="AC36" s="4"/>
      <c r="AD36" s="4"/>
      <c r="AE36" s="4"/>
      <c r="AF36" s="5"/>
    </row>
    <row r="37" spans="1:32" s="3" customFormat="1" ht="15.75" x14ac:dyDescent="0.25">
      <c r="A37" s="5" t="s">
        <v>34</v>
      </c>
      <c r="H37" s="4">
        <v>4730</v>
      </c>
      <c r="I37" s="4">
        <v>6465</v>
      </c>
      <c r="J37" s="4">
        <v>6735</v>
      </c>
      <c r="K37" s="4">
        <v>7385</v>
      </c>
      <c r="L37" s="4">
        <v>7325</v>
      </c>
      <c r="M37" s="4">
        <v>3459</v>
      </c>
      <c r="N37" s="4">
        <f t="shared" ref="N37:N42" si="1">SUM(K37,L37,M37)</f>
        <v>18169</v>
      </c>
      <c r="O37" s="4">
        <v>7535</v>
      </c>
      <c r="P37" s="4">
        <v>7035</v>
      </c>
      <c r="Q37" s="4">
        <v>4000</v>
      </c>
      <c r="R37" s="4">
        <f t="shared" ref="R37:R39" si="2">SUM(O37,P37,Q37)</f>
        <v>18570</v>
      </c>
      <c r="S37" s="4">
        <v>7555</v>
      </c>
      <c r="T37" s="4">
        <v>7175</v>
      </c>
      <c r="U37" s="4">
        <v>0</v>
      </c>
      <c r="V37" s="4">
        <f>SUM(S37:U37)</f>
        <v>14730</v>
      </c>
      <c r="W37" s="15">
        <v>0</v>
      </c>
      <c r="X37" s="4">
        <v>0</v>
      </c>
      <c r="Y37" s="4">
        <v>0</v>
      </c>
      <c r="Z37" s="4">
        <f>SUM(W37:Y37)</f>
        <v>0</v>
      </c>
      <c r="AA37" s="4">
        <v>0</v>
      </c>
      <c r="AB37" s="4">
        <v>6250</v>
      </c>
      <c r="AC37" s="4">
        <v>6250</v>
      </c>
      <c r="AD37" s="4">
        <v>6250</v>
      </c>
      <c r="AE37" s="4">
        <f>SUM(AB37:AD37)</f>
        <v>18750</v>
      </c>
      <c r="AF37" s="5" t="s">
        <v>89</v>
      </c>
    </row>
    <row r="38" spans="1:32" s="3" customFormat="1" ht="15.75" x14ac:dyDescent="0.25">
      <c r="A38" s="5" t="s">
        <v>35</v>
      </c>
      <c r="B38" s="4"/>
      <c r="C38" s="4"/>
      <c r="D38" s="4"/>
      <c r="E38" s="4"/>
      <c r="F38" s="4"/>
      <c r="G38" s="4"/>
      <c r="H38" s="4">
        <v>1769</v>
      </c>
      <c r="I38" s="4">
        <v>2260</v>
      </c>
      <c r="J38" s="4">
        <v>1200</v>
      </c>
      <c r="K38" s="4">
        <v>1295</v>
      </c>
      <c r="L38" s="4">
        <v>1300</v>
      </c>
      <c r="M38" s="4">
        <v>1136</v>
      </c>
      <c r="N38" s="4">
        <f t="shared" si="1"/>
        <v>3731</v>
      </c>
      <c r="O38" s="4">
        <v>1384</v>
      </c>
      <c r="P38" s="4">
        <v>1732</v>
      </c>
      <c r="Q38" s="4">
        <v>1275.6400000000001</v>
      </c>
      <c r="R38" s="4">
        <f t="shared" si="2"/>
        <v>4391.6400000000003</v>
      </c>
      <c r="S38" s="4">
        <v>1319</v>
      </c>
      <c r="T38" s="4">
        <v>1744</v>
      </c>
      <c r="U38" s="4">
        <v>0</v>
      </c>
      <c r="V38" s="4">
        <f>SUM(S38:U38)</f>
        <v>3063</v>
      </c>
      <c r="W38" s="15">
        <v>0</v>
      </c>
      <c r="X38" s="4">
        <v>0</v>
      </c>
      <c r="Y38" s="4">
        <v>0</v>
      </c>
      <c r="Z38" s="4">
        <f>SUM(W38:Y38)</f>
        <v>0</v>
      </c>
      <c r="AA38" s="4">
        <v>0</v>
      </c>
      <c r="AB38" s="4">
        <v>1300</v>
      </c>
      <c r="AC38" s="4">
        <v>1600</v>
      </c>
      <c r="AD38" s="4">
        <v>1200</v>
      </c>
      <c r="AE38" s="4">
        <f>SUM(AB38:AD38)</f>
        <v>4100</v>
      </c>
      <c r="AF38" s="5" t="s">
        <v>91</v>
      </c>
    </row>
    <row r="39" spans="1:32" s="3" customFormat="1" ht="15.75" x14ac:dyDescent="0.25">
      <c r="A39" s="5" t="s">
        <v>36</v>
      </c>
      <c r="B39" s="4"/>
      <c r="C39" s="4"/>
      <c r="D39" s="4"/>
      <c r="E39" s="4"/>
      <c r="F39" s="4"/>
      <c r="G39" s="4"/>
      <c r="H39" s="4">
        <v>700</v>
      </c>
      <c r="I39" s="4">
        <v>1200</v>
      </c>
      <c r="J39" s="4">
        <v>1400</v>
      </c>
      <c r="K39" s="4">
        <v>1400</v>
      </c>
      <c r="L39" s="4">
        <v>1600</v>
      </c>
      <c r="M39" s="4">
        <v>600</v>
      </c>
      <c r="N39" s="4">
        <f t="shared" si="1"/>
        <v>3600</v>
      </c>
      <c r="O39" s="4">
        <v>1600</v>
      </c>
      <c r="P39" s="4">
        <v>1500</v>
      </c>
      <c r="Q39" s="4">
        <v>600</v>
      </c>
      <c r="R39" s="4">
        <f t="shared" si="2"/>
        <v>3700</v>
      </c>
      <c r="S39" s="4">
        <v>1500</v>
      </c>
      <c r="T39" s="4">
        <v>1500</v>
      </c>
      <c r="U39" s="4">
        <v>0</v>
      </c>
      <c r="V39" s="4">
        <f>SUM(S39:U39)</f>
        <v>3000</v>
      </c>
      <c r="W39" s="15">
        <v>0</v>
      </c>
      <c r="X39" s="4">
        <v>0</v>
      </c>
      <c r="Y39" s="4">
        <v>0</v>
      </c>
      <c r="Z39" s="4">
        <f>SUM(W39:Y39)</f>
        <v>0</v>
      </c>
      <c r="AA39" s="4">
        <v>0</v>
      </c>
      <c r="AB39" s="4">
        <v>1500</v>
      </c>
      <c r="AC39" s="4">
        <v>1600</v>
      </c>
      <c r="AD39" s="4">
        <v>1000</v>
      </c>
      <c r="AE39" s="4">
        <f>SUM(AB39:AD39)</f>
        <v>4100</v>
      </c>
      <c r="AF39" s="5" t="s">
        <v>91</v>
      </c>
    </row>
    <row r="40" spans="1:32" s="3" customFormat="1" ht="15.75" x14ac:dyDescent="0.25">
      <c r="A40" s="5" t="s">
        <v>57</v>
      </c>
      <c r="B40" s="4"/>
      <c r="C40" s="4"/>
      <c r="D40" s="4"/>
      <c r="E40" s="4"/>
      <c r="F40" s="4"/>
      <c r="G40" s="4"/>
      <c r="H40" s="4">
        <v>0</v>
      </c>
      <c r="I40" s="4">
        <v>0</v>
      </c>
      <c r="J40" s="4">
        <v>1374</v>
      </c>
      <c r="K40" s="4"/>
      <c r="L40" s="4"/>
      <c r="M40" s="4"/>
      <c r="N40" s="4">
        <f t="shared" si="1"/>
        <v>0</v>
      </c>
      <c r="O40" s="4"/>
      <c r="P40" s="4"/>
      <c r="Q40" s="4"/>
      <c r="R40" s="4"/>
      <c r="S40" s="4"/>
      <c r="T40" s="4"/>
      <c r="U40" s="4"/>
      <c r="V40" s="4"/>
      <c r="W40" s="15"/>
      <c r="X40" s="4"/>
      <c r="Y40" s="4"/>
      <c r="Z40" s="4"/>
      <c r="AA40" s="4"/>
      <c r="AB40" s="4"/>
      <c r="AC40" s="4"/>
      <c r="AD40" s="4"/>
      <c r="AE40" s="4"/>
      <c r="AF40" s="5"/>
    </row>
    <row r="41" spans="1:32" s="3" customFormat="1" ht="15.75" x14ac:dyDescent="0.25">
      <c r="A41" s="5" t="s">
        <v>37</v>
      </c>
      <c r="B41" s="4"/>
      <c r="C41" s="4"/>
      <c r="D41" s="4"/>
      <c r="E41" s="4"/>
      <c r="F41" s="4"/>
      <c r="G41" s="4"/>
      <c r="H41" s="4">
        <v>4174</v>
      </c>
      <c r="I41" s="4">
        <v>3068</v>
      </c>
      <c r="J41" s="4">
        <v>3387</v>
      </c>
      <c r="K41" s="4">
        <v>2181</v>
      </c>
      <c r="L41" s="4">
        <v>1199</v>
      </c>
      <c r="M41" s="4">
        <v>1006</v>
      </c>
      <c r="N41" s="4">
        <f t="shared" si="1"/>
        <v>4386</v>
      </c>
      <c r="O41" s="4">
        <v>2064.52</v>
      </c>
      <c r="P41" s="4">
        <v>1190.04</v>
      </c>
      <c r="Q41" s="4">
        <v>0</v>
      </c>
      <c r="R41" s="4">
        <f t="shared" ref="R41:R42" si="3">SUM(O41,P41,Q41)</f>
        <v>3254.56</v>
      </c>
      <c r="S41" s="4">
        <v>2052.4</v>
      </c>
      <c r="T41" s="4">
        <v>2924.57</v>
      </c>
      <c r="U41" s="4">
        <v>0</v>
      </c>
      <c r="V41" s="4">
        <f>SUM(S41:U41)</f>
        <v>4976.97</v>
      </c>
      <c r="W41" s="15">
        <v>0</v>
      </c>
      <c r="X41" s="4">
        <v>0</v>
      </c>
      <c r="Y41" s="4">
        <v>0</v>
      </c>
      <c r="Z41" s="4">
        <f>SUM(W41:Y41)</f>
        <v>0</v>
      </c>
      <c r="AA41" s="4">
        <v>0</v>
      </c>
      <c r="AB41" s="4">
        <v>2100</v>
      </c>
      <c r="AC41" s="4">
        <v>1800</v>
      </c>
      <c r="AD41" s="4">
        <v>1000</v>
      </c>
      <c r="AE41" s="4">
        <f>SUM(AB41:AD41)</f>
        <v>4900</v>
      </c>
      <c r="AF41" s="5" t="s">
        <v>92</v>
      </c>
    </row>
    <row r="42" spans="1:32" s="3" customFormat="1" ht="15.75" x14ac:dyDescent="0.25">
      <c r="A42" s="5" t="s">
        <v>38</v>
      </c>
      <c r="B42" s="4"/>
      <c r="C42" s="4"/>
      <c r="D42" s="4"/>
      <c r="E42" s="4"/>
      <c r="F42" s="4"/>
      <c r="G42" s="4"/>
      <c r="H42" s="4">
        <v>1636</v>
      </c>
      <c r="I42" s="4">
        <v>3388</v>
      </c>
      <c r="J42" s="4">
        <v>1958</v>
      </c>
      <c r="K42" s="4">
        <v>1871</v>
      </c>
      <c r="L42" s="4">
        <v>3401</v>
      </c>
      <c r="M42" s="4">
        <v>1500</v>
      </c>
      <c r="N42" s="4">
        <f t="shared" si="1"/>
        <v>6772</v>
      </c>
      <c r="O42" s="4">
        <v>867.91</v>
      </c>
      <c r="P42" s="4">
        <v>2437.9699999999998</v>
      </c>
      <c r="Q42" s="4">
        <v>1500</v>
      </c>
      <c r="R42" s="4">
        <f t="shared" si="3"/>
        <v>4805.8799999999992</v>
      </c>
      <c r="S42" s="4">
        <v>1580.89</v>
      </c>
      <c r="T42" s="4">
        <v>4602.8</v>
      </c>
      <c r="U42" s="4">
        <v>0</v>
      </c>
      <c r="V42" s="4">
        <f>SUM(S42:U42)</f>
        <v>6183.6900000000005</v>
      </c>
      <c r="W42" s="15">
        <v>0</v>
      </c>
      <c r="X42" s="4">
        <v>0</v>
      </c>
      <c r="Y42" s="4">
        <v>0</v>
      </c>
      <c r="Z42" s="4">
        <f>SUM(W42:Y42)</f>
        <v>0</v>
      </c>
      <c r="AA42" s="4">
        <v>0</v>
      </c>
      <c r="AB42" s="4">
        <v>1500</v>
      </c>
      <c r="AC42" s="4">
        <v>3000</v>
      </c>
      <c r="AD42" s="4">
        <v>1500</v>
      </c>
      <c r="AE42" s="4">
        <f>SUM(AB42:AD42)</f>
        <v>6000</v>
      </c>
      <c r="AF42" s="5" t="s">
        <v>93</v>
      </c>
    </row>
    <row r="43" spans="1:32" s="3" customFormat="1" ht="15.75" x14ac:dyDescent="0.25">
      <c r="A43" s="3" t="s">
        <v>30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5"/>
      <c r="X43" s="4"/>
      <c r="Y43" s="4"/>
      <c r="Z43" s="4"/>
      <c r="AA43" s="4"/>
      <c r="AB43" s="4"/>
      <c r="AC43" s="4"/>
      <c r="AD43" s="4"/>
      <c r="AE43" s="4"/>
      <c r="AF43" s="5"/>
    </row>
    <row r="44" spans="1:32" s="3" customFormat="1" ht="15.75" x14ac:dyDescent="0.25">
      <c r="A44" s="3" t="s">
        <v>31</v>
      </c>
      <c r="B44" s="4">
        <v>7938</v>
      </c>
      <c r="C44" s="4">
        <v>8656</v>
      </c>
      <c r="D44" s="4">
        <v>329</v>
      </c>
      <c r="E44" s="4">
        <v>6302</v>
      </c>
      <c r="F44" s="4">
        <v>872</v>
      </c>
      <c r="G44" s="4">
        <v>1000</v>
      </c>
      <c r="H44" s="4">
        <v>5744</v>
      </c>
      <c r="I44" s="4">
        <v>0</v>
      </c>
      <c r="J44" s="4">
        <v>4156</v>
      </c>
      <c r="K44" s="4"/>
      <c r="L44" s="4"/>
      <c r="M44" s="4"/>
      <c r="N44" s="4">
        <v>2490</v>
      </c>
      <c r="O44" s="15"/>
      <c r="P44" s="4"/>
      <c r="Q44" s="4"/>
      <c r="R44" s="4">
        <v>3033.72</v>
      </c>
      <c r="S44" s="4"/>
      <c r="T44" s="4"/>
      <c r="U44" s="4"/>
      <c r="V44" s="4">
        <v>437.6</v>
      </c>
      <c r="W44" s="15"/>
      <c r="X44" s="4"/>
      <c r="Y44" s="4"/>
      <c r="Z44" s="4">
        <v>300</v>
      </c>
      <c r="AA44" s="4">
        <v>0</v>
      </c>
      <c r="AB44" s="4"/>
      <c r="AC44" s="4"/>
      <c r="AD44" s="4"/>
      <c r="AE44" s="4">
        <v>1000</v>
      </c>
      <c r="AF44" s="5"/>
    </row>
    <row r="45" spans="1:32" s="3" customFormat="1" ht="15.75" x14ac:dyDescent="0.25">
      <c r="A45" s="3" t="s">
        <v>32</v>
      </c>
      <c r="B45" s="4"/>
      <c r="C45" s="4"/>
      <c r="D45" s="4"/>
      <c r="E45" s="4"/>
      <c r="F45" s="4">
        <v>228</v>
      </c>
      <c r="G45" s="4">
        <f>2000+1000</f>
        <v>3000</v>
      </c>
      <c r="H45" s="4">
        <v>759</v>
      </c>
      <c r="I45" s="4">
        <v>600</v>
      </c>
      <c r="J45" s="4">
        <v>0</v>
      </c>
      <c r="K45" s="4"/>
      <c r="L45" s="4"/>
      <c r="M45" s="4"/>
      <c r="N45" s="4">
        <v>70</v>
      </c>
      <c r="O45" s="4"/>
      <c r="P45" s="4"/>
      <c r="Q45" s="4"/>
      <c r="R45" s="4">
        <v>551.79999999999995</v>
      </c>
      <c r="S45" s="4"/>
      <c r="T45" s="4"/>
      <c r="U45" s="4"/>
      <c r="V45" s="4">
        <v>0</v>
      </c>
      <c r="W45" s="15"/>
      <c r="X45" s="4"/>
      <c r="Y45" s="4"/>
      <c r="Z45" s="4">
        <v>150</v>
      </c>
      <c r="AA45" s="4">
        <v>0</v>
      </c>
      <c r="AB45" s="4"/>
      <c r="AC45" s="4"/>
      <c r="AD45" s="4"/>
      <c r="AE45" s="4">
        <v>300</v>
      </c>
      <c r="AF45" s="5"/>
    </row>
    <row r="46" spans="1:32" s="3" customFormat="1" ht="15.75" x14ac:dyDescent="0.25">
      <c r="A46" s="3" t="s">
        <v>33</v>
      </c>
      <c r="B46" s="4"/>
      <c r="C46" s="4"/>
      <c r="D46" s="4">
        <v>600</v>
      </c>
      <c r="E46" s="4">
        <v>600</v>
      </c>
      <c r="F46" s="4">
        <v>600</v>
      </c>
      <c r="G46" s="4">
        <v>600</v>
      </c>
      <c r="H46" s="4">
        <v>1100</v>
      </c>
      <c r="I46" s="4">
        <v>900</v>
      </c>
      <c r="J46" s="4">
        <v>1200</v>
      </c>
      <c r="K46" s="4"/>
      <c r="L46" s="4"/>
      <c r="M46" s="4"/>
      <c r="N46" s="4">
        <v>1232</v>
      </c>
      <c r="O46" s="4"/>
      <c r="P46" s="4"/>
      <c r="Q46" s="4"/>
      <c r="R46" s="4">
        <v>1284</v>
      </c>
      <c r="S46" s="4"/>
      <c r="T46" s="4"/>
      <c r="U46" s="4"/>
      <c r="V46" s="4">
        <v>1350</v>
      </c>
      <c r="W46" s="15"/>
      <c r="X46" s="4"/>
      <c r="Y46" s="4"/>
      <c r="Z46" s="4">
        <v>1422</v>
      </c>
      <c r="AA46" s="4">
        <v>702</v>
      </c>
      <c r="AB46" s="4"/>
      <c r="AC46" s="4"/>
      <c r="AD46" s="4"/>
      <c r="AE46" s="4">
        <v>1500</v>
      </c>
      <c r="AF46" s="5"/>
    </row>
    <row r="47" spans="1:32" s="3" customFormat="1" ht="15.75" x14ac:dyDescent="0.25">
      <c r="A47" s="3" t="s">
        <v>17</v>
      </c>
      <c r="B47" s="4">
        <v>859</v>
      </c>
      <c r="C47" s="4">
        <v>874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5"/>
      <c r="X47" s="4"/>
      <c r="Y47" s="4"/>
      <c r="Z47" s="4"/>
      <c r="AA47" s="4"/>
      <c r="AB47" s="4"/>
      <c r="AC47" s="4"/>
      <c r="AD47" s="4"/>
      <c r="AE47" s="4"/>
      <c r="AF47" s="5"/>
    </row>
    <row r="48" spans="1:32" s="3" customFormat="1" ht="15.75" x14ac:dyDescent="0.25">
      <c r="A48" s="5" t="s">
        <v>18</v>
      </c>
      <c r="B48" s="4"/>
      <c r="C48" s="4"/>
      <c r="D48" s="4">
        <v>94</v>
      </c>
      <c r="E48" s="4">
        <v>46</v>
      </c>
      <c r="F48" s="4">
        <v>0</v>
      </c>
      <c r="G48" s="4">
        <v>100</v>
      </c>
      <c r="H48" s="4">
        <v>0</v>
      </c>
      <c r="I48" s="4">
        <v>49</v>
      </c>
      <c r="J48" s="4">
        <v>9</v>
      </c>
      <c r="K48" s="4"/>
      <c r="L48" s="4"/>
      <c r="M48" s="4"/>
      <c r="N48" s="4">
        <v>42</v>
      </c>
      <c r="O48" s="4"/>
      <c r="P48" s="4"/>
      <c r="Q48" s="4"/>
      <c r="R48" s="4">
        <v>53</v>
      </c>
      <c r="S48" s="4"/>
      <c r="T48" s="4"/>
      <c r="U48" s="4"/>
      <c r="V48" s="4">
        <v>46.4</v>
      </c>
      <c r="W48" s="15"/>
      <c r="X48" s="4"/>
      <c r="Y48" s="4"/>
      <c r="Z48" s="4">
        <v>0</v>
      </c>
      <c r="AA48" s="4">
        <v>0</v>
      </c>
      <c r="AB48" s="4"/>
      <c r="AC48" s="4"/>
      <c r="AD48" s="4"/>
      <c r="AE48" s="4">
        <v>50</v>
      </c>
      <c r="AF48" s="5"/>
    </row>
    <row r="49" spans="1:32" s="3" customFormat="1" ht="15.75" x14ac:dyDescent="0.25">
      <c r="A49" s="5" t="s">
        <v>19</v>
      </c>
      <c r="B49" s="4"/>
      <c r="C49" s="4"/>
      <c r="D49" s="4">
        <v>185</v>
      </c>
      <c r="E49" s="4">
        <v>177</v>
      </c>
      <c r="F49" s="4">
        <v>0</v>
      </c>
      <c r="G49" s="4">
        <v>200</v>
      </c>
      <c r="H49" s="4">
        <v>0</v>
      </c>
      <c r="I49" s="4">
        <v>0</v>
      </c>
      <c r="J49" s="4">
        <v>0</v>
      </c>
      <c r="K49" s="4"/>
      <c r="L49" s="4"/>
      <c r="M49" s="4"/>
      <c r="N49" s="4">
        <v>64</v>
      </c>
      <c r="O49" s="4"/>
      <c r="P49" s="4"/>
      <c r="Q49" s="4"/>
      <c r="R49" s="4">
        <v>20.7</v>
      </c>
      <c r="S49" s="4"/>
      <c r="T49" s="4"/>
      <c r="U49" s="4"/>
      <c r="V49" s="4">
        <v>21.79</v>
      </c>
      <c r="W49" s="15"/>
      <c r="X49" s="4"/>
      <c r="Y49" s="4"/>
      <c r="Z49" s="4">
        <v>0</v>
      </c>
      <c r="AA49" s="4">
        <v>0</v>
      </c>
      <c r="AB49" s="4"/>
      <c r="AC49" s="4"/>
      <c r="AD49" s="4"/>
      <c r="AE49" s="4">
        <v>50</v>
      </c>
      <c r="AF49" s="5"/>
    </row>
    <row r="50" spans="1:32" s="3" customFormat="1" ht="15.75" x14ac:dyDescent="0.25">
      <c r="A50" s="5" t="s">
        <v>53</v>
      </c>
      <c r="B50" s="4"/>
      <c r="C50" s="4"/>
      <c r="D50" s="4"/>
      <c r="E50" s="4"/>
      <c r="F50" s="4"/>
      <c r="G50" s="4"/>
      <c r="H50" s="4"/>
      <c r="I50" s="4">
        <v>228</v>
      </c>
      <c r="J50" s="4">
        <v>248</v>
      </c>
      <c r="K50" s="4"/>
      <c r="L50" s="4"/>
      <c r="M50" s="4"/>
      <c r="N50" s="4"/>
      <c r="O50" s="4"/>
      <c r="P50" s="4"/>
      <c r="Q50" s="4"/>
      <c r="R50" s="4">
        <v>0</v>
      </c>
      <c r="S50" s="4"/>
      <c r="T50" s="4"/>
      <c r="U50" s="4"/>
      <c r="V50" s="4"/>
      <c r="W50" s="15"/>
      <c r="X50" s="4"/>
      <c r="Y50" s="4"/>
      <c r="Z50" s="4">
        <v>0</v>
      </c>
      <c r="AA50" s="4">
        <v>0</v>
      </c>
      <c r="AB50" s="4"/>
      <c r="AC50" s="4"/>
      <c r="AD50" s="4"/>
      <c r="AE50" s="4">
        <v>0</v>
      </c>
      <c r="AF50" s="5"/>
    </row>
    <row r="51" spans="1:32" s="3" customFormat="1" ht="15.75" x14ac:dyDescent="0.25">
      <c r="A51" s="5" t="s">
        <v>73</v>
      </c>
      <c r="B51" s="4"/>
      <c r="C51" s="4"/>
      <c r="D51" s="4">
        <v>70</v>
      </c>
      <c r="E51" s="4">
        <v>47</v>
      </c>
      <c r="F51" s="4">
        <v>0</v>
      </c>
      <c r="G51" s="4">
        <v>100</v>
      </c>
      <c r="H51" s="4">
        <v>0</v>
      </c>
      <c r="I51" s="4">
        <v>0</v>
      </c>
      <c r="J51" s="4">
        <v>0</v>
      </c>
      <c r="K51" s="4"/>
      <c r="L51" s="4"/>
      <c r="M51" s="4"/>
      <c r="N51" s="4"/>
      <c r="O51" s="4"/>
      <c r="P51" s="4"/>
      <c r="Q51" s="4"/>
      <c r="R51" s="4">
        <v>0</v>
      </c>
      <c r="S51" s="4"/>
      <c r="T51" s="4"/>
      <c r="U51" s="4"/>
      <c r="V51" s="4">
        <v>0</v>
      </c>
      <c r="W51" s="15"/>
      <c r="X51" s="4"/>
      <c r="Y51" s="4"/>
      <c r="Z51" s="4">
        <v>0</v>
      </c>
      <c r="AA51" s="4">
        <v>0</v>
      </c>
      <c r="AB51" s="4"/>
      <c r="AC51" s="4"/>
      <c r="AD51" s="4"/>
      <c r="AE51" s="4">
        <v>50</v>
      </c>
      <c r="AF51" s="5"/>
    </row>
    <row r="52" spans="1:32" s="3" customFormat="1" ht="15.75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5"/>
      <c r="X52" s="4"/>
      <c r="Y52" s="4"/>
      <c r="Z52" s="4"/>
      <c r="AA52" s="4"/>
      <c r="AB52" s="4"/>
      <c r="AC52" s="4"/>
      <c r="AD52" s="4"/>
      <c r="AE52" s="4"/>
      <c r="AF52" s="5"/>
    </row>
    <row r="53" spans="1:32" s="3" customFormat="1" ht="15.75" x14ac:dyDescent="0.25">
      <c r="A53" s="5" t="s">
        <v>3</v>
      </c>
      <c r="B53" s="4">
        <f t="shared" ref="B53:J53" si="4">SUM(B20:B52)</f>
        <v>44738</v>
      </c>
      <c r="C53" s="4">
        <f t="shared" si="4"/>
        <v>45971</v>
      </c>
      <c r="D53" s="4">
        <f t="shared" si="4"/>
        <v>40027</v>
      </c>
      <c r="E53" s="4">
        <f t="shared" si="4"/>
        <v>33108</v>
      </c>
      <c r="F53" s="4">
        <f t="shared" si="4"/>
        <v>19669</v>
      </c>
      <c r="G53" s="4">
        <f t="shared" si="4"/>
        <v>34189</v>
      </c>
      <c r="H53" s="4">
        <f t="shared" si="4"/>
        <v>26750</v>
      </c>
      <c r="I53" s="4">
        <f t="shared" si="4"/>
        <v>31248</v>
      </c>
      <c r="J53" s="4">
        <f t="shared" si="4"/>
        <v>30085</v>
      </c>
      <c r="K53" s="4"/>
      <c r="L53" s="4"/>
      <c r="M53" s="4"/>
      <c r="N53" s="4">
        <f>SUM(N20:N52)</f>
        <v>51387</v>
      </c>
      <c r="O53" s="4"/>
      <c r="P53" s="4"/>
      <c r="Q53" s="4"/>
      <c r="R53" s="4">
        <f>SUM(R21:R51)</f>
        <v>49108.81</v>
      </c>
      <c r="S53" s="4"/>
      <c r="T53" s="4"/>
      <c r="U53" s="4"/>
      <c r="V53" s="4">
        <f>SUM(V21:V51)</f>
        <v>35679.160000000003</v>
      </c>
      <c r="W53" s="15"/>
      <c r="X53" s="4"/>
      <c r="Y53" s="4"/>
      <c r="Z53" s="4">
        <f>SUM(Z21:Z51)</f>
        <v>5180</v>
      </c>
      <c r="AA53" s="4">
        <f>SUM(AA21:AA51)</f>
        <v>720</v>
      </c>
      <c r="AB53" s="4"/>
      <c r="AC53" s="4"/>
      <c r="AD53" s="4"/>
      <c r="AE53" s="4">
        <f>SUM(AE21:AE51)</f>
        <v>48560</v>
      </c>
      <c r="AF53" s="5"/>
    </row>
    <row r="54" spans="1:32" s="3" customFormat="1" ht="1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5"/>
      <c r="X54" s="4"/>
      <c r="Y54" s="4"/>
      <c r="Z54" s="4"/>
      <c r="AA54" s="4"/>
      <c r="AB54" s="4"/>
      <c r="AC54" s="4"/>
      <c r="AD54" s="4"/>
      <c r="AE54" s="4"/>
      <c r="AF54" s="5"/>
    </row>
    <row r="55" spans="1:32" s="3" customFormat="1" ht="17.25" customHeight="1" x14ac:dyDescent="0.25">
      <c r="A55" s="18" t="s">
        <v>4</v>
      </c>
      <c r="B55" s="4">
        <f t="shared" ref="B55:J55" si="5">B16-B53</f>
        <v>-918</v>
      </c>
      <c r="C55" s="4">
        <f t="shared" si="5"/>
        <v>6788</v>
      </c>
      <c r="D55" s="4">
        <f t="shared" si="5"/>
        <v>7574</v>
      </c>
      <c r="E55" s="4">
        <f t="shared" si="5"/>
        <v>15379</v>
      </c>
      <c r="F55" s="4">
        <f t="shared" si="5"/>
        <v>1587</v>
      </c>
      <c r="G55" s="4">
        <f t="shared" si="5"/>
        <v>-3099</v>
      </c>
      <c r="H55" s="4">
        <f t="shared" si="5"/>
        <v>7532</v>
      </c>
      <c r="I55" s="4">
        <f t="shared" si="5"/>
        <v>-3667</v>
      </c>
      <c r="J55" s="4">
        <f t="shared" si="5"/>
        <v>21</v>
      </c>
      <c r="K55" s="4"/>
      <c r="L55" s="4"/>
      <c r="M55" s="4"/>
      <c r="N55" s="4">
        <f>N16-N53</f>
        <v>2323</v>
      </c>
      <c r="O55" s="16"/>
      <c r="P55" s="4"/>
      <c r="Q55" s="4"/>
      <c r="R55" s="4">
        <f>R16-R53</f>
        <v>7083.9400000000096</v>
      </c>
      <c r="S55" s="4"/>
      <c r="T55" s="4"/>
      <c r="U55" s="4"/>
      <c r="V55" s="4">
        <f>V16-V53</f>
        <v>18089.260000000002</v>
      </c>
      <c r="W55" s="15"/>
      <c r="X55" s="4"/>
      <c r="Y55" s="4"/>
      <c r="Z55" s="4">
        <f>Z16-Z53</f>
        <v>-1831</v>
      </c>
      <c r="AA55" s="4">
        <f>AA16-AA53</f>
        <v>954</v>
      </c>
      <c r="AB55" s="4"/>
      <c r="AC55" s="4"/>
      <c r="AD55" s="4"/>
      <c r="AE55" s="4">
        <f>AE16-AE53</f>
        <v>230</v>
      </c>
      <c r="AF55" s="5"/>
    </row>
  </sheetData>
  <mergeCells count="10">
    <mergeCell ref="K4:N4"/>
    <mergeCell ref="K3:N3"/>
    <mergeCell ref="O3:R3"/>
    <mergeCell ref="O4:R4"/>
    <mergeCell ref="AB3:AE3"/>
    <mergeCell ref="AB4:AE4"/>
    <mergeCell ref="W4:Y4"/>
    <mergeCell ref="W3:Y3"/>
    <mergeCell ref="S3:V3"/>
    <mergeCell ref="S4:V4"/>
  </mergeCells>
  <hyperlinks>
    <hyperlink ref="AF21" r:id="rId1" xr:uid="{E5C5DF97-AC9A-4857-A606-7EBE405516D3}"/>
    <hyperlink ref="AF22" r:id="rId2" xr:uid="{B2E9CA42-464E-4F27-B56D-A743E058B436}"/>
  </hyperlinks>
  <pageMargins left="0.7" right="0.7" top="0.75" bottom="0.75" header="0.3" footer="0.3"/>
  <pageSetup scale="60" orientation="landscape" r:id="rId3"/>
  <ignoredErrors>
    <ignoredError sqref="AE7:AE8 AE11 AE37:AE39 AE41:A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Planning</vt:lpstr>
      <vt:lpstr>Sheet2</vt:lpstr>
      <vt:lpstr>Sheet3</vt:lpstr>
      <vt:lpstr>Sheet4</vt:lpstr>
      <vt:lpstr>Sheet5</vt:lpstr>
      <vt:lpstr>'Budget Planning'!Print_Area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2021-08-31T05:55:25Z</dcterms:modified>
</cp:coreProperties>
</file>